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poumaere\OneDrive - Département du Nord\Bureau\"/>
    </mc:Choice>
  </mc:AlternateContent>
  <bookViews>
    <workbookView xWindow="-120" yWindow="-120" windowWidth="29040" windowHeight="15720" activeTab="1"/>
  </bookViews>
  <sheets>
    <sheet name="Param" sheetId="3" r:id="rId1"/>
    <sheet name="SIMULATEUR EHPAD-USLD" sheetId="1" r:id="rId2"/>
    <sheet name="SIMULATEUR Résidence Autonomie" sheetId="4"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0" i="4" l="1"/>
  <c r="C10" i="1" l="1"/>
  <c r="C17" i="4" l="1"/>
  <c r="C11" i="4"/>
  <c r="C19" i="4"/>
  <c r="C17" i="1"/>
  <c r="C12" i="4" l="1"/>
  <c r="C20" i="4" s="1"/>
  <c r="C22" i="4" s="1"/>
  <c r="D22" i="4" s="1"/>
  <c r="C22" i="1"/>
  <c r="C23" i="1" l="1"/>
  <c r="C25" i="1" s="1"/>
  <c r="D25" i="1" s="1"/>
</calcChain>
</file>

<file path=xl/sharedStrings.xml><?xml version="1.0" encoding="utf-8"?>
<sst xmlns="http://schemas.openxmlformats.org/spreadsheetml/2006/main" count="80" uniqueCount="61">
  <si>
    <t>CHARGES</t>
  </si>
  <si>
    <t>Sous total C</t>
  </si>
  <si>
    <t>RESSOURCES MENSUELLES</t>
  </si>
  <si>
    <t>Sous total D</t>
  </si>
  <si>
    <t>TARIF ETABLISSEMENT</t>
  </si>
  <si>
    <t>REVERSEMENT AU DEPARTEMENT APRES DEDUCTION DES CHARGES</t>
  </si>
  <si>
    <t>ASPA AU 01/01/2023</t>
  </si>
  <si>
    <t>AAH AU 01/05/2023</t>
  </si>
  <si>
    <t>EHPAD/USLD</t>
  </si>
  <si>
    <t>SIMULATEUR DE PRISE EN CHARGE DES FRAIS DE SEJOUR EN EHPAD/USLD</t>
  </si>
  <si>
    <t>ASPA ANNUELLE</t>
  </si>
  <si>
    <t>CHARGES RETENUES</t>
  </si>
  <si>
    <t>STATUT :</t>
  </si>
  <si>
    <t>RESIDENCE AUTONOMIE</t>
  </si>
  <si>
    <t>SIMULATEUR DE PRISE EN CHARGE DES FRAIS DE SEJOUR EN RESIDENCE AUTONOMIE</t>
  </si>
  <si>
    <t>Aucune charge n'est déductible en résidence autonomie</t>
  </si>
  <si>
    <t>MONTANTS MENSUELS</t>
  </si>
  <si>
    <t>PA</t>
  </si>
  <si>
    <t>Ce simulateur, purement indicatif, vous permet de calculer une éventuelle prise en charge. Il n'engage en rien le Département.</t>
  </si>
  <si>
    <t>Ce simulateur, purement indicatif, vous permet de calculer une éventuelle prise en charge. Il n'engage en rien le Département</t>
  </si>
  <si>
    <t>Minimum laissé à disposition du demandeur* (calculé en fonction du statut sélectionné plus haut)</t>
  </si>
  <si>
    <t>Aide au logement en établissement (Apl, Als…)</t>
  </si>
  <si>
    <t>Participation du conjoint resté au domicile***</t>
  </si>
  <si>
    <t>Reversement au conjoint resté au domicile ***</t>
  </si>
  <si>
    <t>Prix de journée X 31</t>
  </si>
  <si>
    <t xml:space="preserve">RESSOURCES DU DEMANDEUR GENERANT UN MINIMUM LAISSE A DISPOSITION </t>
  </si>
  <si>
    <t>RESTE A CHARGE POUR LE DEPARTEMENT</t>
  </si>
  <si>
    <t>Participation du conjoint resté au domicile****</t>
  </si>
  <si>
    <t>Mutuelle ***</t>
  </si>
  <si>
    <t>Frais de mutelle</t>
  </si>
  <si>
    <t>RESSOURCES DU DEMANDEUR GENERANT UN MINIMUM LAISSE A DISPOSITION</t>
  </si>
  <si>
    <t>RESSOURCES A REVERSER INTEGRALEMENT AU DEPARTEMENT</t>
  </si>
  <si>
    <t>Sélectionner le statut ci-dessous</t>
  </si>
  <si>
    <t>Obligation alimentaire (suite décision du Juge aux affaires familiales)**</t>
  </si>
  <si>
    <t>REVERSEMENT AU DEPARTEMENT APRES DEDUCTION DU REVERSEMENT AU CONJOINT</t>
  </si>
  <si>
    <t>Sous total A - Minimum laissé à disposition</t>
  </si>
  <si>
    <t>Saisir le montant des Intérêts d'épargne annuel (livret A, LEP...)</t>
  </si>
  <si>
    <t>Ressources mensuelles (cumulées)</t>
  </si>
  <si>
    <t>ou si vous avez été hébergé en établissement pour personnes en situation de handicap choisir STATUT PSH. Dans ce cas, il ne sera pas calculé d'obligation alimentaire.</t>
  </si>
  <si>
    <r>
      <rPr>
        <b/>
        <sz val="11"/>
        <color theme="4"/>
        <rFont val="Calibri"/>
        <family val="2"/>
        <scheme val="minor"/>
      </rPr>
      <t>STATUT PA (Personne âgée)/STATUT PSH (Personne en situation de handicap)</t>
    </r>
    <r>
      <rPr>
        <sz val="11"/>
        <color theme="1"/>
        <rFont val="Calibri"/>
        <family val="2"/>
        <scheme val="minor"/>
      </rPr>
      <t xml:space="preserve"> : Si vous bénéficiez d'un taux d'incapacité supérieur ou égal à 80% avant 65 ans </t>
    </r>
  </si>
  <si>
    <t>Sous total A (total de toutes les ressources saisies ramenées en mensuel par le simulateur)</t>
  </si>
  <si>
    <t xml:space="preserve">Saisir le montant annuel des revenus de capitaux figurant sur l'avis d'imposition </t>
  </si>
  <si>
    <t>Obligation alimentaire (calculée sur le simulateur du site du Département du Nord)**</t>
  </si>
  <si>
    <t>* Minimum de ressources laissé à disposition = 10% des ressources ou 1% du montant annuel de l'Allocation de Solidarité aux Personnes Agées (ASPA) si montant inférieur à celui-ci. Pour les personnes bénéficiant d'un statut PSH (déterminé par le Département lors de l'étude du dossier) = 10% des ressources ou au minimum 30% du montant de l'AAH (Allocation Adulte Handicapé) mensuel.</t>
  </si>
  <si>
    <t>** L'un ou l'autre en fonction de la situation. Si jugement du Juge aux affaires familiales (JAF) pas de simulation : prendre les montants fixés par celui-ci.</t>
  </si>
  <si>
    <t>Total mensuel tarif établissement - reversement des ressources du demandeur au département</t>
  </si>
  <si>
    <t>Saisir le montant annuel des revenus de capitaux figurant sur l'avis d'imposition</t>
  </si>
  <si>
    <t>Saisir le Montant annuel du solde de l'assurance vie afin de pouvoir calculer 3% sur les capitaux non productifs de revenus</t>
  </si>
  <si>
    <t>Saisir le Montant annuel du solde de l'assurance vie afin de pouvoir calculer 3% des capitaux non productifs de revenus</t>
  </si>
  <si>
    <t>Saisir le solde du compte courant afin de pouvoir calculer 3% des capitaux non productifs de revenus</t>
  </si>
  <si>
    <r>
      <rPr>
        <b/>
        <sz val="11"/>
        <color theme="4"/>
        <rFont val="Calibri"/>
        <family val="2"/>
        <scheme val="minor"/>
      </rPr>
      <t>STATUT PA (Personne Agée)/STATUT PSH (Personne en situation de handicap)</t>
    </r>
    <r>
      <rPr>
        <sz val="11"/>
        <color theme="1"/>
        <rFont val="Calibri"/>
        <family val="2"/>
        <scheme val="minor"/>
      </rPr>
      <t xml:space="preserve"> : Si vous bénéficiez d'un taux d'incapacité supérieur ou égal à 80% avant 65 ans</t>
    </r>
  </si>
  <si>
    <t>ou si vous êtes hébergé en établissement pour personnes en situation de handicap choisir STATUT PSH. Dans ce cas, il ne sera pas calculé d'obligation alimentaire.</t>
  </si>
  <si>
    <t>TOTAL (A - minimum laissé à disposition) + C - D</t>
  </si>
  <si>
    <t>TOTAL  (A - Mimimum laissé à disposition) + C - D</t>
  </si>
  <si>
    <t>Tarif dépendance établissement (5/6)X31</t>
  </si>
  <si>
    <t>Reversement au conjoint resté au domicile****</t>
  </si>
  <si>
    <t>* Minimum de ressources laissé à disposition = montant de l'Allocation de Solidarité aux Personnes Agées (ASPA) mensuel + 10% des ressources qui excèdent ce montant. Si ressources inférieures à l'ASPA alors le minimum laissé à disposition est = montant des ressources "hors APL"
Pour les personnes bénéficiant d'un statut PH (déterminé par le Département lors de l'étude du dossier) même calcul en prenant l'Allocation Adulte Handicapé (AAH) comme référence au lieu de l'ASPA.</t>
  </si>
  <si>
    <t>***Mutuelle= montant réel ou 85€/mois (plafond).</t>
  </si>
  <si>
    <t>**** Le conjoint à domicile doit pouvoir disposer de l'équivalent de 120% de l'ASPA soit 1241,14€ au 01/01/2025.</t>
  </si>
  <si>
    <t>*** Le conjoint à domicile doit pouvoir disposer de l'équivalent de 120% de l'ASPA soit 1241,14€ au 01/01/2025.</t>
  </si>
  <si>
    <t>PSH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</si>
</sst>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44" formatCode="_-* #,##0.00\ &quot;€&quot;_-;\-* #,##0.00\ &quot;€&quot;_-;_-* &quot;-&quot;??\ &quot;€&quot;_-;_-@_-"/>
  </numFmts>
  <fonts count="12"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i/>
      <sz val="11"/>
      <color theme="0"/>
      <name val="Calibri"/>
      <family val="2"/>
      <scheme val="minor"/>
    </font>
    <font>
      <b/>
      <sz val="11"/>
      <color rgb="FFFF0000"/>
      <name val="Calibri"/>
      <family val="2"/>
      <scheme val="minor"/>
    </font>
    <font>
      <b/>
      <sz val="11"/>
      <name val="Calibri"/>
      <family val="2"/>
      <scheme val="minor"/>
    </font>
    <font>
      <sz val="11"/>
      <name val="Calibri"/>
      <family val="2"/>
      <scheme val="minor"/>
    </font>
    <font>
      <b/>
      <sz val="11"/>
      <color theme="4"/>
      <name val="Calibri"/>
      <family val="2"/>
      <scheme val="minor"/>
    </font>
    <font>
      <b/>
      <sz val="11"/>
      <color theme="4" tint="-0.499984740745262"/>
      <name val="Calibri"/>
      <family val="2"/>
      <scheme val="minor"/>
    </font>
    <font>
      <sz val="11"/>
      <color theme="1"/>
      <name val="Calibri"/>
      <family val="2"/>
      <scheme val="minor"/>
    </font>
    <font>
      <b/>
      <sz val="11"/>
      <color rgb="FF00B0F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2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0" fillId="0" borderId="0" applyFont="0" applyFill="0" applyBorder="0" applyAlignment="0" applyProtection="0"/>
  </cellStyleXfs>
  <cellXfs count="77">
    <xf numFmtId="0" fontId="0" fillId="0" borderId="0" xfId="0"/>
    <xf numFmtId="0" fontId="0" fillId="0" borderId="6" xfId="0" applyBorder="1"/>
    <xf numFmtId="44" fontId="0" fillId="0" borderId="0" xfId="0" applyNumberFormat="1"/>
    <xf numFmtId="0" fontId="0" fillId="0" borderId="8" xfId="0" applyBorder="1"/>
    <xf numFmtId="0" fontId="3" fillId="3" borderId="5" xfId="0" applyFont="1" applyFill="1" applyBorder="1"/>
    <xf numFmtId="44" fontId="3" fillId="0" borderId="0" xfId="0" applyNumberFormat="1" applyFont="1"/>
    <xf numFmtId="0" fontId="0" fillId="0" borderId="8" xfId="0" applyBorder="1" applyAlignment="1">
      <alignment wrapText="1"/>
    </xf>
    <xf numFmtId="44" fontId="2" fillId="0" borderId="0" xfId="0" applyNumberFormat="1" applyFont="1" applyAlignment="1">
      <alignment wrapText="1"/>
    </xf>
    <xf numFmtId="0" fontId="5" fillId="0" borderId="0" xfId="0" applyFont="1" applyAlignment="1">
      <alignment wrapText="1"/>
    </xf>
    <xf numFmtId="0" fontId="3" fillId="0" borderId="0" xfId="0" applyFont="1"/>
    <xf numFmtId="0" fontId="3" fillId="3" borderId="10" xfId="0" applyFont="1" applyFill="1" applyBorder="1"/>
    <xf numFmtId="44" fontId="3" fillId="3" borderId="11" xfId="0" applyNumberFormat="1" applyFont="1" applyFill="1" applyBorder="1"/>
    <xf numFmtId="0" fontId="0" fillId="0" borderId="9" xfId="0" applyBorder="1" applyAlignment="1">
      <alignment wrapText="1"/>
    </xf>
    <xf numFmtId="0" fontId="0" fillId="0" borderId="14" xfId="0" applyBorder="1"/>
    <xf numFmtId="44" fontId="3" fillId="3" borderId="10" xfId="0" applyNumberFormat="1" applyFont="1" applyFill="1" applyBorder="1"/>
    <xf numFmtId="0" fontId="7" fillId="0" borderId="10" xfId="0" applyFont="1" applyBorder="1"/>
    <xf numFmtId="0" fontId="6" fillId="0" borderId="11" xfId="0" applyFont="1" applyBorder="1" applyAlignment="1">
      <alignment wrapText="1"/>
    </xf>
    <xf numFmtId="44" fontId="3" fillId="3" borderId="2" xfId="0" applyNumberFormat="1" applyFont="1" applyFill="1" applyBorder="1"/>
    <xf numFmtId="0" fontId="0" fillId="0" borderId="9" xfId="0" applyBorder="1"/>
    <xf numFmtId="0" fontId="3" fillId="5" borderId="0" xfId="0" applyFont="1" applyFill="1" applyAlignment="1">
      <alignment horizontal="left"/>
    </xf>
    <xf numFmtId="0" fontId="3" fillId="5" borderId="0" xfId="0" applyFont="1" applyFill="1"/>
    <xf numFmtId="8" fontId="3" fillId="0" borderId="0" xfId="0" applyNumberFormat="1" applyFont="1" applyAlignment="1">
      <alignment horizontal="center"/>
    </xf>
    <xf numFmtId="44" fontId="1" fillId="4" borderId="0" xfId="0" applyNumberFormat="1" applyFont="1" applyFill="1"/>
    <xf numFmtId="0" fontId="1" fillId="4" borderId="0" xfId="0" applyFont="1" applyFill="1" applyAlignment="1">
      <alignment horizontal="center"/>
    </xf>
    <xf numFmtId="44" fontId="5" fillId="0" borderId="0" xfId="1" applyFont="1" applyBorder="1" applyAlignment="1">
      <alignment wrapText="1"/>
    </xf>
    <xf numFmtId="0" fontId="6" fillId="0" borderId="5" xfId="0" applyFont="1" applyBorder="1" applyAlignment="1">
      <alignment horizontal="center" wrapText="1"/>
    </xf>
    <xf numFmtId="0" fontId="6" fillId="0" borderId="3" xfId="0" applyFont="1" applyBorder="1" applyAlignment="1">
      <alignment horizontal="center"/>
    </xf>
    <xf numFmtId="44" fontId="0" fillId="2" borderId="6" xfId="0" applyNumberFormat="1" applyFill="1" applyBorder="1" applyProtection="1">
      <protection locked="0"/>
    </xf>
    <xf numFmtId="44" fontId="0" fillId="2" borderId="8" xfId="0" applyNumberFormat="1" applyFill="1" applyBorder="1" applyProtection="1">
      <protection locked="0"/>
    </xf>
    <xf numFmtId="44" fontId="0" fillId="2" borderId="9" xfId="1" applyFont="1" applyFill="1" applyBorder="1" applyProtection="1">
      <protection locked="0"/>
    </xf>
    <xf numFmtId="44" fontId="0" fillId="2" borderId="9" xfId="0" applyNumberFormat="1" applyFill="1" applyBorder="1" applyProtection="1">
      <protection locked="0"/>
    </xf>
    <xf numFmtId="44" fontId="0" fillId="2" borderId="15" xfId="0" applyNumberFormat="1" applyFill="1" applyBorder="1" applyProtection="1">
      <protection locked="0"/>
    </xf>
    <xf numFmtId="44" fontId="0" fillId="2" borderId="13" xfId="0" applyNumberFormat="1" applyFill="1" applyBorder="1" applyProtection="1">
      <protection locked="0"/>
    </xf>
    <xf numFmtId="44" fontId="0" fillId="2" borderId="16" xfId="0" applyNumberFormat="1" applyFill="1" applyBorder="1" applyProtection="1">
      <protection locked="0"/>
    </xf>
    <xf numFmtId="0" fontId="3" fillId="7" borderId="0" xfId="0" applyFont="1" applyFill="1" applyAlignment="1">
      <alignment horizontal="right"/>
    </xf>
    <xf numFmtId="0" fontId="3" fillId="7" borderId="0" xfId="0" applyFont="1" applyFill="1" applyAlignment="1">
      <alignment horizontal="center" wrapText="1"/>
    </xf>
    <xf numFmtId="0" fontId="3" fillId="4" borderId="0" xfId="0" applyFont="1" applyFill="1" applyProtection="1">
      <protection locked="0"/>
    </xf>
    <xf numFmtId="44" fontId="0" fillId="8" borderId="6" xfId="0" applyNumberFormat="1" applyFill="1" applyBorder="1"/>
    <xf numFmtId="0" fontId="0" fillId="0" borderId="6" xfId="0" applyBorder="1" applyAlignment="1">
      <alignment wrapText="1"/>
    </xf>
    <xf numFmtId="0" fontId="11" fillId="0" borderId="0" xfId="0" applyFont="1"/>
    <xf numFmtId="44" fontId="5" fillId="0" borderId="0" xfId="1" applyFont="1" applyBorder="1" applyAlignment="1">
      <alignment horizontal="left" wrapText="1"/>
    </xf>
    <xf numFmtId="0" fontId="0" fillId="0" borderId="0" xfId="0" applyAlignment="1">
      <alignment horizontal="left"/>
    </xf>
    <xf numFmtId="0" fontId="5" fillId="0" borderId="19" xfId="0" applyFont="1" applyBorder="1" applyAlignment="1">
      <alignment horizontal="left"/>
    </xf>
    <xf numFmtId="0" fontId="6" fillId="0" borderId="20" xfId="0" applyFont="1" applyBorder="1" applyAlignment="1">
      <alignment wrapText="1"/>
    </xf>
    <xf numFmtId="8" fontId="9" fillId="0" borderId="11" xfId="1" applyNumberFormat="1" applyFont="1" applyBorder="1" applyAlignment="1">
      <alignment horizontal="right"/>
    </xf>
    <xf numFmtId="0" fontId="5" fillId="0" borderId="22" xfId="0" applyFont="1" applyBorder="1" applyAlignment="1">
      <alignment horizontal="left"/>
    </xf>
    <xf numFmtId="0" fontId="6" fillId="0" borderId="23" xfId="0" applyFont="1" applyBorder="1" applyAlignment="1">
      <alignment horizontal="left" wrapText="1"/>
    </xf>
    <xf numFmtId="8" fontId="9" fillId="0" borderId="24" xfId="1" applyNumberFormat="1" applyFont="1" applyBorder="1" applyAlignment="1">
      <alignment horizontal="left"/>
    </xf>
    <xf numFmtId="0" fontId="8" fillId="0" borderId="17" xfId="0" applyFont="1" applyBorder="1" applyAlignment="1">
      <alignment horizontal="center" wrapText="1"/>
    </xf>
    <xf numFmtId="44" fontId="3" fillId="3" borderId="10" xfId="0" applyNumberFormat="1" applyFont="1" applyFill="1" applyBorder="1" applyProtection="1">
      <protection hidden="1"/>
    </xf>
    <xf numFmtId="0" fontId="3" fillId="3" borderId="10" xfId="0" applyFont="1" applyFill="1" applyBorder="1" applyAlignment="1">
      <alignment wrapText="1"/>
    </xf>
    <xf numFmtId="0" fontId="3" fillId="3" borderId="10" xfId="0" applyFont="1" applyFill="1" applyBorder="1" applyAlignment="1">
      <alignment vertical="center" wrapText="1"/>
    </xf>
    <xf numFmtId="0" fontId="5" fillId="6"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6" fillId="0" borderId="11" xfId="0" applyFont="1" applyBorder="1" applyAlignment="1">
      <alignment vertical="center" wrapText="1"/>
    </xf>
    <xf numFmtId="0" fontId="5" fillId="6" borderId="5" xfId="0" applyFont="1" applyFill="1" applyBorder="1" applyAlignment="1">
      <alignment vertical="center"/>
    </xf>
    <xf numFmtId="0" fontId="6" fillId="0" borderId="2" xfId="0" applyFont="1" applyBorder="1" applyAlignment="1">
      <alignment vertical="center" wrapText="1"/>
    </xf>
    <xf numFmtId="0" fontId="6" fillId="0" borderId="5" xfId="0" applyFont="1" applyBorder="1" applyAlignment="1">
      <alignment vertical="center" wrapText="1"/>
    </xf>
    <xf numFmtId="8" fontId="9" fillId="0" borderId="21" xfId="1" applyNumberFormat="1" applyFont="1" applyBorder="1" applyAlignment="1">
      <alignment horizontal="right" vertical="center"/>
    </xf>
    <xf numFmtId="8" fontId="9" fillId="0" borderId="4" xfId="1" applyNumberFormat="1" applyFont="1" applyBorder="1" applyAlignment="1">
      <alignment horizontal="right" vertical="center"/>
    </xf>
    <xf numFmtId="44" fontId="5" fillId="6" borderId="5" xfId="0" applyNumberFormat="1" applyFont="1" applyFill="1" applyBorder="1" applyAlignment="1">
      <alignment vertical="center"/>
    </xf>
    <xf numFmtId="0" fontId="7" fillId="0" borderId="3" xfId="0" applyFont="1" applyBorder="1"/>
    <xf numFmtId="44" fontId="5" fillId="6" borderId="17" xfId="0" applyNumberFormat="1" applyFont="1" applyFill="1" applyBorder="1" applyAlignment="1">
      <alignment vertical="center"/>
    </xf>
    <xf numFmtId="44" fontId="0" fillId="2" borderId="5" xfId="1" applyFont="1" applyFill="1" applyBorder="1" applyProtection="1">
      <protection locked="0"/>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wrapText="1"/>
    </xf>
    <xf numFmtId="0" fontId="0" fillId="0" borderId="0" xfId="0"/>
    <xf numFmtId="44" fontId="1" fillId="4" borderId="18" xfId="0" applyNumberFormat="1" applyFont="1" applyFill="1" applyBorder="1" applyAlignment="1">
      <alignment horizontal="center" vertical="center"/>
    </xf>
    <xf numFmtId="44" fontId="1" fillId="4" borderId="12" xfId="0" applyNumberFormat="1" applyFont="1" applyFill="1" applyBorder="1" applyAlignment="1">
      <alignment horizontal="center" vertical="center"/>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1085850</xdr:colOff>
      <xdr:row>0</xdr:row>
      <xdr:rowOff>1028700</xdr:rowOff>
    </xdr:to>
    <xdr:pic>
      <xdr:nvPicPr>
        <xdr:cNvPr id="5" name="Picture 2" descr="Appel à projets &quot;Mobilités innovantes en milieu rural&quot; proposé par le  Département du Nord | FRANCE MOBILITÉS">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699" t="12552" r="3566" b="18510"/>
        <a:stretch>
          <a:fillRect/>
        </a:stretch>
      </xdr:blipFill>
      <xdr:spPr bwMode="auto">
        <a:xfrm>
          <a:off x="0" y="0"/>
          <a:ext cx="26479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1085850</xdr:colOff>
      <xdr:row>0</xdr:row>
      <xdr:rowOff>1028700</xdr:rowOff>
    </xdr:to>
    <xdr:pic>
      <xdr:nvPicPr>
        <xdr:cNvPr id="2" name="Picture 2" descr="Appel à projets &quot;Mobilités innovantes en milieu rural&quot; proposé par le  Département du Nord | FRANCE MOBILITÉS">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699" t="12552" r="3566" b="18510"/>
        <a:stretch>
          <a:fillRect/>
        </a:stretch>
      </xdr:blipFill>
      <xdr:spPr bwMode="auto">
        <a:xfrm>
          <a:off x="0" y="0"/>
          <a:ext cx="26479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baseColWidth="10" defaultRowHeight="15" x14ac:dyDescent="0.25"/>
  <cols>
    <col min="1" max="1" width="20.5703125" bestFit="1" customWidth="1"/>
    <col min="2" max="2" width="18.28515625" bestFit="1" customWidth="1"/>
    <col min="3" max="3" width="15.42578125" bestFit="1" customWidth="1"/>
  </cols>
  <sheetData>
    <row r="1" spans="1:3" x14ac:dyDescent="0.25">
      <c r="A1" s="22" t="s">
        <v>6</v>
      </c>
      <c r="B1" s="23" t="s">
        <v>7</v>
      </c>
      <c r="C1" s="23" t="s">
        <v>10</v>
      </c>
    </row>
    <row r="2" spans="1:3" x14ac:dyDescent="0.25">
      <c r="A2" s="21">
        <v>961.08</v>
      </c>
      <c r="B2" s="21">
        <v>971.37</v>
      </c>
      <c r="C2" s="21">
        <v>11533.02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abSelected="1" zoomScale="145" zoomScaleNormal="145" workbookViewId="0">
      <selection activeCell="C19" sqref="C19"/>
    </sheetView>
  </sheetViews>
  <sheetFormatPr baseColWidth="10" defaultRowHeight="15" x14ac:dyDescent="0.25"/>
  <cols>
    <col min="1" max="1" width="23.42578125" customWidth="1"/>
    <col min="2" max="2" width="48" customWidth="1"/>
    <col min="3" max="3" width="39.7109375" customWidth="1"/>
    <col min="4" max="4" width="20.140625" customWidth="1"/>
    <col min="5" max="5" width="20.7109375" customWidth="1"/>
    <col min="6" max="6" width="16.140625" customWidth="1"/>
  </cols>
  <sheetData>
    <row r="1" spans="1:4" ht="82.5" customHeight="1" x14ac:dyDescent="0.25">
      <c r="B1" s="20"/>
      <c r="D1" s="35" t="s">
        <v>32</v>
      </c>
    </row>
    <row r="2" spans="1:4" ht="22.5" customHeight="1" thickBot="1" x14ac:dyDescent="0.3">
      <c r="A2" s="19" t="s">
        <v>9</v>
      </c>
      <c r="C2" s="34" t="s">
        <v>12</v>
      </c>
      <c r="D2" s="36" t="s">
        <v>60</v>
      </c>
    </row>
    <row r="3" spans="1:4" x14ac:dyDescent="0.25">
      <c r="A3" s="64" t="s">
        <v>8</v>
      </c>
      <c r="B3" s="65"/>
      <c r="C3" s="73" t="s">
        <v>2</v>
      </c>
    </row>
    <row r="4" spans="1:4" ht="15.75" thickBot="1" x14ac:dyDescent="0.3">
      <c r="A4" s="66"/>
      <c r="B4" s="67"/>
      <c r="C4" s="74"/>
    </row>
    <row r="5" spans="1:4" ht="15" customHeight="1" x14ac:dyDescent="0.25">
      <c r="A5" s="68" t="s">
        <v>30</v>
      </c>
      <c r="B5" s="1" t="s">
        <v>37</v>
      </c>
      <c r="C5" s="27"/>
      <c r="D5" s="2"/>
    </row>
    <row r="6" spans="1:4" ht="30" x14ac:dyDescent="0.25">
      <c r="A6" s="69"/>
      <c r="B6" s="6" t="s">
        <v>41</v>
      </c>
      <c r="C6" s="28"/>
      <c r="D6" s="2"/>
    </row>
    <row r="7" spans="1:4" ht="30" x14ac:dyDescent="0.25">
      <c r="A7" s="69"/>
      <c r="B7" s="6" t="s">
        <v>36</v>
      </c>
      <c r="C7" s="28"/>
      <c r="D7" s="2"/>
    </row>
    <row r="8" spans="1:4" ht="43.5" customHeight="1" x14ac:dyDescent="0.25">
      <c r="A8" s="69"/>
      <c r="B8" s="6" t="s">
        <v>47</v>
      </c>
      <c r="C8" s="28"/>
      <c r="D8" s="2"/>
    </row>
    <row r="9" spans="1:4" ht="30" x14ac:dyDescent="0.25">
      <c r="A9" s="69"/>
      <c r="B9" s="6" t="s">
        <v>49</v>
      </c>
      <c r="C9" s="28"/>
      <c r="D9" s="2"/>
    </row>
    <row r="10" spans="1:4" ht="29.25" customHeight="1" thickBot="1" x14ac:dyDescent="0.3">
      <c r="A10" s="69"/>
      <c r="B10" s="51" t="s">
        <v>40</v>
      </c>
      <c r="C10" s="49">
        <f>SUM(C5+C6/12+C7/12+((C8+C9)/12)*3/100)</f>
        <v>0</v>
      </c>
      <c r="D10" s="2"/>
    </row>
    <row r="11" spans="1:4" ht="36" customHeight="1" thickBot="1" x14ac:dyDescent="0.3">
      <c r="A11" s="69"/>
      <c r="B11" s="38" t="s">
        <v>20</v>
      </c>
      <c r="C11" s="37">
        <v>124</v>
      </c>
      <c r="D11" s="2"/>
    </row>
    <row r="12" spans="1:4" ht="15.75" thickBot="1" x14ac:dyDescent="0.3">
      <c r="A12" s="70"/>
      <c r="B12" s="10" t="s">
        <v>35</v>
      </c>
      <c r="C12" s="11">
        <f>C10-C11</f>
        <v>-124</v>
      </c>
      <c r="D12" s="5"/>
    </row>
    <row r="13" spans="1:4" ht="14.25" customHeight="1" x14ac:dyDescent="0.25">
      <c r="A13" s="68" t="s">
        <v>31</v>
      </c>
      <c r="B13" s="1" t="s">
        <v>21</v>
      </c>
      <c r="C13" s="27"/>
      <c r="D13" s="2"/>
    </row>
    <row r="14" spans="1:4" ht="32.25" customHeight="1" x14ac:dyDescent="0.25">
      <c r="A14" s="69"/>
      <c r="B14" s="6" t="s">
        <v>42</v>
      </c>
      <c r="C14" s="28"/>
      <c r="D14" s="2"/>
    </row>
    <row r="15" spans="1:4" ht="33" customHeight="1" x14ac:dyDescent="0.25">
      <c r="A15" s="69"/>
      <c r="B15" s="6" t="s">
        <v>33</v>
      </c>
      <c r="C15" s="29"/>
      <c r="D15" s="2"/>
    </row>
    <row r="16" spans="1:4" ht="15.75" thickBot="1" x14ac:dyDescent="0.3">
      <c r="A16" s="69"/>
      <c r="B16" s="12" t="s">
        <v>27</v>
      </c>
      <c r="C16" s="30"/>
      <c r="D16" s="2"/>
    </row>
    <row r="17" spans="1:4" ht="15.75" thickBot="1" x14ac:dyDescent="0.3">
      <c r="A17" s="69"/>
      <c r="B17" s="4" t="s">
        <v>1</v>
      </c>
      <c r="C17" s="17">
        <f>IF(C15&lt;&gt;0,C15,C14)+C13+C16</f>
        <v>0</v>
      </c>
      <c r="D17" s="5"/>
    </row>
    <row r="18" spans="1:4" x14ac:dyDescent="0.25">
      <c r="A18" s="68" t="s">
        <v>11</v>
      </c>
      <c r="B18" s="13" t="s">
        <v>28</v>
      </c>
      <c r="C18" s="31"/>
      <c r="D18" s="7"/>
    </row>
    <row r="19" spans="1:4" x14ac:dyDescent="0.25">
      <c r="A19" s="69"/>
      <c r="B19" s="3" t="s">
        <v>29</v>
      </c>
      <c r="C19" s="32"/>
      <c r="D19" s="2"/>
    </row>
    <row r="20" spans="1:4" x14ac:dyDescent="0.25">
      <c r="A20" s="69"/>
      <c r="B20" s="3" t="s">
        <v>55</v>
      </c>
      <c r="C20" s="32"/>
      <c r="D20" s="2"/>
    </row>
    <row r="21" spans="1:4" ht="15.75" thickBot="1" x14ac:dyDescent="0.3">
      <c r="A21" s="69"/>
      <c r="B21" s="18" t="s">
        <v>54</v>
      </c>
      <c r="C21" s="33"/>
      <c r="D21" s="2"/>
    </row>
    <row r="22" spans="1:4" ht="15.75" thickBot="1" x14ac:dyDescent="0.3">
      <c r="A22" s="69"/>
      <c r="B22" s="4" t="s">
        <v>3</v>
      </c>
      <c r="C22" s="17">
        <f>SUM(C18:C21)</f>
        <v>0</v>
      </c>
      <c r="D22" s="5"/>
    </row>
    <row r="23" spans="1:4" ht="48.75" customHeight="1" thickBot="1" x14ac:dyDescent="0.3">
      <c r="A23" s="25" t="s">
        <v>5</v>
      </c>
      <c r="B23" s="55" t="s">
        <v>53</v>
      </c>
      <c r="C23" s="62">
        <f>(C12+C17)-C22</f>
        <v>-124</v>
      </c>
      <c r="D23" s="8"/>
    </row>
    <row r="24" spans="1:4" ht="21" customHeight="1" thickBot="1" x14ac:dyDescent="0.3">
      <c r="A24" s="26" t="s">
        <v>4</v>
      </c>
      <c r="B24" s="61" t="s">
        <v>24</v>
      </c>
      <c r="C24" s="63"/>
      <c r="D24" s="8"/>
    </row>
    <row r="25" spans="1:4" ht="44.25" customHeight="1" thickBot="1" x14ac:dyDescent="0.3">
      <c r="A25" s="48" t="s">
        <v>26</v>
      </c>
      <c r="B25" s="56" t="s">
        <v>45</v>
      </c>
      <c r="C25" s="58">
        <f>C24-C23</f>
        <v>124</v>
      </c>
      <c r="D25" s="57" t="str">
        <f>IF(C25&lt;0,"Rejet de la prise en charge du département","Accord potentiel de la prise en charge du Département")</f>
        <v>Accord potentiel de la prise en charge du Département</v>
      </c>
    </row>
    <row r="26" spans="1:4" s="41" customFormat="1" ht="13.5" customHeight="1" thickBot="1" x14ac:dyDescent="0.3">
      <c r="A26" s="45" t="s">
        <v>19</v>
      </c>
      <c r="B26" s="46"/>
      <c r="C26" s="47"/>
      <c r="D26" s="40"/>
    </row>
    <row r="27" spans="1:4" ht="47.25" customHeight="1" x14ac:dyDescent="0.25">
      <c r="A27" s="71" t="s">
        <v>43</v>
      </c>
      <c r="B27" s="72"/>
      <c r="C27" s="72"/>
      <c r="D27" s="72"/>
    </row>
    <row r="28" spans="1:4" ht="17.25" customHeight="1" x14ac:dyDescent="0.25">
      <c r="A28" t="s">
        <v>44</v>
      </c>
    </row>
    <row r="29" spans="1:4" ht="18" customHeight="1" x14ac:dyDescent="0.25">
      <c r="A29" t="s">
        <v>57</v>
      </c>
      <c r="B29" s="9"/>
      <c r="C29" s="5"/>
      <c r="D29" s="5"/>
    </row>
    <row r="30" spans="1:4" ht="18" customHeight="1" x14ac:dyDescent="0.25">
      <c r="A30" t="s">
        <v>58</v>
      </c>
      <c r="B30" s="9"/>
      <c r="C30" s="5"/>
      <c r="D30" s="5"/>
    </row>
    <row r="31" spans="1:4" x14ac:dyDescent="0.25">
      <c r="A31" t="s">
        <v>39</v>
      </c>
    </row>
    <row r="32" spans="1:4" x14ac:dyDescent="0.25">
      <c r="A32" t="s">
        <v>38</v>
      </c>
    </row>
  </sheetData>
  <sheetProtection algorithmName="SHA-512" hashValue="2SRocyfWtgFHXhisZZvptR/7ZT/LyXwspNh5tDoG7Ggd7rGzN9R/bpjEppgbaUEh/TUVHddI4S4sPNp14ev0Ow==" saltValue="GNyYRxBeHFzO6SLhJSpugg==" spinCount="100000" sheet="1" selectLockedCells="1"/>
  <mergeCells count="6">
    <mergeCell ref="A3:B4"/>
    <mergeCell ref="A5:A12"/>
    <mergeCell ref="A13:A17"/>
    <mergeCell ref="A18:A22"/>
    <mergeCell ref="A27:D27"/>
    <mergeCell ref="C3:C4"/>
  </mergeCells>
  <dataValidations count="2">
    <dataValidation type="list" allowBlank="1" showInputMessage="1" showErrorMessage="1" sqref="D2">
      <formula1>"PA,PSH"</formula1>
    </dataValidation>
    <dataValidation type="whole" allowBlank="1" showInputMessage="1" showErrorMessage="1" error="Attention, plafonnée à 85€" promptTitle="Mutuelle" prompt="Attention, plafonnée à 85€" sqref="C18">
      <formula1>0</formula1>
      <formula2>85</formula2>
    </dataValidation>
  </dataValidation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23" zoomScale="145" zoomScaleNormal="145" workbookViewId="0">
      <selection activeCell="D2" sqref="D2"/>
    </sheetView>
  </sheetViews>
  <sheetFormatPr baseColWidth="10" defaultRowHeight="15" x14ac:dyDescent="0.25"/>
  <cols>
    <col min="1" max="1" width="23.42578125" customWidth="1"/>
    <col min="2" max="2" width="53.85546875" customWidth="1"/>
    <col min="3" max="3" width="40.28515625" customWidth="1"/>
    <col min="4" max="4" width="20.140625" customWidth="1"/>
    <col min="5" max="5" width="20.7109375" customWidth="1"/>
    <col min="6" max="6" width="16.140625" customWidth="1"/>
  </cols>
  <sheetData>
    <row r="1" spans="1:4" ht="82.5" customHeight="1" x14ac:dyDescent="0.25">
      <c r="B1" s="20"/>
      <c r="D1" s="35" t="s">
        <v>32</v>
      </c>
    </row>
    <row r="2" spans="1:4" ht="22.5" customHeight="1" thickBot="1" x14ac:dyDescent="0.3">
      <c r="A2" s="19" t="s">
        <v>14</v>
      </c>
      <c r="C2" s="34" t="s">
        <v>12</v>
      </c>
      <c r="D2" s="36" t="s">
        <v>17</v>
      </c>
    </row>
    <row r="3" spans="1:4" x14ac:dyDescent="0.25">
      <c r="A3" s="64" t="s">
        <v>13</v>
      </c>
      <c r="B3" s="65"/>
      <c r="C3" s="73" t="s">
        <v>16</v>
      </c>
    </row>
    <row r="4" spans="1:4" ht="15.75" thickBot="1" x14ac:dyDescent="0.3">
      <c r="A4" s="66"/>
      <c r="B4" s="67"/>
      <c r="C4" s="74"/>
    </row>
    <row r="5" spans="1:4" ht="15" customHeight="1" x14ac:dyDescent="0.25">
      <c r="A5" s="68" t="s">
        <v>25</v>
      </c>
      <c r="B5" s="1" t="s">
        <v>37</v>
      </c>
      <c r="C5" s="27"/>
      <c r="D5" s="2"/>
    </row>
    <row r="6" spans="1:4" ht="30" x14ac:dyDescent="0.25">
      <c r="A6" s="69"/>
      <c r="B6" s="6" t="s">
        <v>46</v>
      </c>
      <c r="C6" s="28"/>
      <c r="D6" s="2"/>
    </row>
    <row r="7" spans="1:4" x14ac:dyDescent="0.25">
      <c r="A7" s="69"/>
      <c r="B7" s="3" t="s">
        <v>36</v>
      </c>
      <c r="C7" s="28"/>
      <c r="D7" s="2"/>
    </row>
    <row r="8" spans="1:4" ht="32.25" customHeight="1" x14ac:dyDescent="0.25">
      <c r="A8" s="69"/>
      <c r="B8" s="6" t="s">
        <v>48</v>
      </c>
      <c r="C8" s="28"/>
      <c r="D8" s="2"/>
    </row>
    <row r="9" spans="1:4" ht="30.75" customHeight="1" x14ac:dyDescent="0.25">
      <c r="A9" s="69"/>
      <c r="B9" s="6" t="s">
        <v>49</v>
      </c>
      <c r="C9" s="28"/>
      <c r="D9" s="2"/>
    </row>
    <row r="10" spans="1:4" ht="30.75" thickBot="1" x14ac:dyDescent="0.3">
      <c r="A10" s="69"/>
      <c r="B10" s="50" t="s">
        <v>40</v>
      </c>
      <c r="C10" s="14">
        <f>SUM(C5+C6/12+C7/12+((C8+C9)/12)*3/100)</f>
        <v>0</v>
      </c>
      <c r="D10" s="2"/>
    </row>
    <row r="11" spans="1:4" ht="30.75" thickBot="1" x14ac:dyDescent="0.3">
      <c r="A11" s="69"/>
      <c r="B11" s="38" t="s">
        <v>20</v>
      </c>
      <c r="C11" s="37">
        <f>IF(D2="PA",IF(C10&lt;Param!A2,C10,Param!A2+(C10-Param!A2)/10),IF(C10&lt;Param!B2,C10,Param!B2+(C10-Param!B2)/10))</f>
        <v>0</v>
      </c>
      <c r="D11" s="2"/>
    </row>
    <row r="12" spans="1:4" ht="15.75" thickBot="1" x14ac:dyDescent="0.3">
      <c r="A12" s="70"/>
      <c r="B12" s="10" t="s">
        <v>35</v>
      </c>
      <c r="C12" s="11">
        <f>C10-C11</f>
        <v>0</v>
      </c>
      <c r="D12" s="5"/>
    </row>
    <row r="13" spans="1:4" ht="14.25" customHeight="1" x14ac:dyDescent="0.25">
      <c r="A13" s="68" t="s">
        <v>31</v>
      </c>
      <c r="B13" s="1" t="s">
        <v>21</v>
      </c>
      <c r="C13" s="27"/>
      <c r="D13" s="2"/>
    </row>
    <row r="14" spans="1:4" ht="30" customHeight="1" x14ac:dyDescent="0.25">
      <c r="A14" s="69"/>
      <c r="B14" s="6" t="s">
        <v>42</v>
      </c>
      <c r="C14" s="28"/>
      <c r="D14" s="2"/>
    </row>
    <row r="15" spans="1:4" ht="28.5" customHeight="1" x14ac:dyDescent="0.25">
      <c r="A15" s="69"/>
      <c r="B15" s="6" t="s">
        <v>33</v>
      </c>
      <c r="C15" s="29"/>
      <c r="D15" s="2"/>
    </row>
    <row r="16" spans="1:4" ht="15.75" thickBot="1" x14ac:dyDescent="0.3">
      <c r="A16" s="69"/>
      <c r="B16" s="12" t="s">
        <v>22</v>
      </c>
      <c r="C16" s="30">
        <v>0</v>
      </c>
      <c r="D16" s="2"/>
    </row>
    <row r="17" spans="1:4" ht="15.75" thickBot="1" x14ac:dyDescent="0.3">
      <c r="A17" s="69"/>
      <c r="B17" s="4" t="s">
        <v>1</v>
      </c>
      <c r="C17" s="17">
        <f>IF(C15&lt;&gt;0,C15,C14)+C13+C16</f>
        <v>0</v>
      </c>
      <c r="D17" s="5"/>
    </row>
    <row r="18" spans="1:4" ht="15.75" thickBot="1" x14ac:dyDescent="0.3">
      <c r="A18" s="75" t="s">
        <v>0</v>
      </c>
      <c r="B18" s="3" t="s">
        <v>23</v>
      </c>
      <c r="C18" s="32"/>
      <c r="D18" s="2"/>
    </row>
    <row r="19" spans="1:4" ht="15.75" thickBot="1" x14ac:dyDescent="0.3">
      <c r="A19" s="76"/>
      <c r="B19" s="4" t="s">
        <v>3</v>
      </c>
      <c r="C19" s="17">
        <f>SUM(C18:C18)</f>
        <v>0</v>
      </c>
      <c r="D19" s="5"/>
    </row>
    <row r="20" spans="1:4" ht="77.25" customHeight="1" thickBot="1" x14ac:dyDescent="0.3">
      <c r="A20" s="25" t="s">
        <v>34</v>
      </c>
      <c r="B20" s="52" t="s">
        <v>52</v>
      </c>
      <c r="C20" s="60">
        <f>(C12+C17)-C19</f>
        <v>0</v>
      </c>
      <c r="D20" s="8"/>
    </row>
    <row r="21" spans="1:4" ht="17.25" customHeight="1" thickBot="1" x14ac:dyDescent="0.3">
      <c r="A21" s="26" t="s">
        <v>4</v>
      </c>
      <c r="B21" s="15" t="s">
        <v>24</v>
      </c>
      <c r="C21" s="63"/>
      <c r="D21" s="8"/>
    </row>
    <row r="22" spans="1:4" ht="48" customHeight="1" thickBot="1" x14ac:dyDescent="0.3">
      <c r="A22" s="53" t="s">
        <v>26</v>
      </c>
      <c r="B22" s="54" t="s">
        <v>45</v>
      </c>
      <c r="C22" s="59">
        <f>C21-C20</f>
        <v>0</v>
      </c>
      <c r="D22" s="16" t="str">
        <f>IF(C22&lt;0,"Rejet de la prise en charge du Département","Accord potentiel de la prise en charge du Département")</f>
        <v>Accord potentiel de la prise en charge du Département</v>
      </c>
    </row>
    <row r="23" spans="1:4" ht="14.25" customHeight="1" thickBot="1" x14ac:dyDescent="0.3">
      <c r="A23" s="42" t="s">
        <v>18</v>
      </c>
      <c r="B23" s="43"/>
      <c r="C23" s="44"/>
      <c r="D23" s="24"/>
    </row>
    <row r="24" spans="1:4" ht="65.25" customHeight="1" x14ac:dyDescent="0.25">
      <c r="A24" s="71" t="s">
        <v>56</v>
      </c>
      <c r="B24" s="72"/>
      <c r="C24" s="72"/>
      <c r="D24" s="72"/>
    </row>
    <row r="25" spans="1:4" ht="19.5" customHeight="1" x14ac:dyDescent="0.25">
      <c r="A25" t="s">
        <v>44</v>
      </c>
    </row>
    <row r="26" spans="1:4" ht="19.5" customHeight="1" x14ac:dyDescent="0.25">
      <c r="A26" t="s">
        <v>59</v>
      </c>
    </row>
    <row r="27" spans="1:4" x14ac:dyDescent="0.25">
      <c r="A27" t="s">
        <v>50</v>
      </c>
    </row>
    <row r="28" spans="1:4" x14ac:dyDescent="0.25">
      <c r="A28" t="s">
        <v>51</v>
      </c>
    </row>
    <row r="29" spans="1:4" x14ac:dyDescent="0.25">
      <c r="A29" s="39" t="s">
        <v>15</v>
      </c>
    </row>
  </sheetData>
  <sheetProtection algorithmName="SHA-512" hashValue="s9cp8HmfnLRf6KGjZzFIUMoLMeNL4sZeARtlo4gS/HvCuZQvNQFr0pVpnRCIbpSs4xc3DafpewJq1nbUCqBelA==" saltValue="KFB0MlzX8Q4xOelMnOqj2w==" spinCount="100000" sheet="1" selectLockedCells="1"/>
  <mergeCells count="6">
    <mergeCell ref="A3:B4"/>
    <mergeCell ref="A5:A12"/>
    <mergeCell ref="A13:A17"/>
    <mergeCell ref="A18:A19"/>
    <mergeCell ref="A24:D24"/>
    <mergeCell ref="C3:C4"/>
  </mergeCells>
  <dataValidations count="1">
    <dataValidation type="list" allowBlank="1" showInputMessage="1" showErrorMessage="1" sqref="D2">
      <formula1>"PA,PSH"</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6c9af0a-d985-4566-9d80-a06d0867178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DAEB7458D8274A9748178EEE8757FB" ma:contentTypeVersion="18" ma:contentTypeDescription="Crée un document." ma:contentTypeScope="" ma:versionID="d661b2c4a3bea1e7c550a3182308fcaf">
  <xsd:schema xmlns:xsd="http://www.w3.org/2001/XMLSchema" xmlns:xs="http://www.w3.org/2001/XMLSchema" xmlns:p="http://schemas.microsoft.com/office/2006/metadata/properties" xmlns:ns3="48bf8744-7e2a-410e-a3ff-63e200297a3f" xmlns:ns4="36c9af0a-d985-4566-9d80-a06d0867178c" targetNamespace="http://schemas.microsoft.com/office/2006/metadata/properties" ma:root="true" ma:fieldsID="23cdbdd36971045dc42cbb83aa69a925" ns3:_="" ns4:_="">
    <xsd:import namespace="48bf8744-7e2a-410e-a3ff-63e200297a3f"/>
    <xsd:import namespace="36c9af0a-d985-4566-9d80-a06d0867178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Location" minOccurs="0"/>
                <xsd:element ref="ns4:MediaLengthInSeconds" minOccurs="0"/>
                <xsd:element ref="ns4:MediaServiceObjectDetectorVersions" minOccurs="0"/>
                <xsd:element ref="ns4:_activity"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bf8744-7e2a-410e-a3ff-63e200297a3f"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c9af0a-d985-4566-9d80-a06d0867178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_activity" ma:index="23" nillable="true" ma:displayName="_activity" ma:hidden="true" ma:internalName="_activity">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09458A-6491-414B-A58C-7E31B87AFDAC}">
  <ds:schemaRefs>
    <ds:schemaRef ds:uri="http://schemas.microsoft.com/office/2006/metadata/properties"/>
    <ds:schemaRef ds:uri="http://schemas.openxmlformats.org/package/2006/metadata/core-properties"/>
    <ds:schemaRef ds:uri="48bf8744-7e2a-410e-a3ff-63e200297a3f"/>
    <ds:schemaRef ds:uri="http://schemas.microsoft.com/office/infopath/2007/PartnerControls"/>
    <ds:schemaRef ds:uri="http://purl.org/dc/terms/"/>
    <ds:schemaRef ds:uri="36c9af0a-d985-4566-9d80-a06d0867178c"/>
    <ds:schemaRef ds:uri="http://schemas.microsoft.com/office/2006/documentManagement/typ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3A3B7CAF-98D3-46FE-ACA3-74A11F77C80B}">
  <ds:schemaRefs>
    <ds:schemaRef ds:uri="http://schemas.microsoft.com/sharepoint/v3/contenttype/forms"/>
  </ds:schemaRefs>
</ds:datastoreItem>
</file>

<file path=customXml/itemProps3.xml><?xml version="1.0" encoding="utf-8"?>
<ds:datastoreItem xmlns:ds="http://schemas.openxmlformats.org/officeDocument/2006/customXml" ds:itemID="{CC124564-1911-484E-B266-F4A9F35D5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bf8744-7e2a-410e-a3ff-63e200297a3f"/>
    <ds:schemaRef ds:uri="36c9af0a-d985-4566-9d80-a06d086717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Param</vt:lpstr>
      <vt:lpstr>SIMULATEUR EHPAD-USLD</vt:lpstr>
      <vt:lpstr>SIMULATEUR Résidence Autonomie</vt:lpstr>
    </vt:vector>
  </TitlesOfParts>
  <Company>Departement du Nord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MOSTAERT Virginie</dc:creator>
  <cp:lastModifiedBy>POUMAERE Elsa</cp:lastModifiedBy>
  <dcterms:created xsi:type="dcterms:W3CDTF">2023-10-04T12:45:37Z</dcterms:created>
  <dcterms:modified xsi:type="dcterms:W3CDTF">2025-05-20T10:02:53Z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0x01010098DAEB7458D8274A9748178EEE8757FB</vt:lpwstr>
  </property>
</Properties>
</file>